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<sst xmlns="http://schemas.openxmlformats.org/spreadsheetml/2006/main" count="20" uniqueCount="20">
  <si>
    <t xml:space="preserve">Process Engineer’s Tools</t>
  </si>
  <si>
    <t xml:space="preserve">Temperature wall profile</t>
  </si>
  <si>
    <t xml:space="preserve">Copy paste the result of the calculation back to the assumed temperature profile until the result converges</t>
  </si>
  <si>
    <t xml:space="preserve">Convection resistance on side 1</t>
  </si>
  <si>
    <t xml:space="preserve">Conduction resistance layer 1</t>
  </si>
  <si>
    <t xml:space="preserve">Conduction resistance layer 2</t>
  </si>
  <si>
    <t xml:space="preserve">Thermal conductivity layer 1</t>
  </si>
  <si>
    <t xml:space="preserve">Conduction resistance layer 3</t>
  </si>
  <si>
    <t xml:space="preserve">Convection resistance on side 2</t>
  </si>
  <si>
    <t xml:space="preserve">1/U</t>
  </si>
  <si>
    <t xml:space="preserve">Phi</t>
  </si>
  <si>
    <t xml:space="preserve">Thermal conductivity layer 2</t>
  </si>
  <si>
    <t xml:space="preserve">Target</t>
  </si>
  <si>
    <t xml:space="preserve">Thermal conductivity layer 3</t>
  </si>
  <si>
    <t xml:space="preserve">Results of the example given on the website</t>
  </si>
  <si>
    <t xml:space="preserve">Iterations</t>
  </si>
  <si>
    <t xml:space="preserve">Tw1</t>
  </si>
  <si>
    <t xml:space="preserve">Tw2</t>
  </si>
  <si>
    <t xml:space="preserve">Tw3</t>
  </si>
  <si>
    <t xml:space="preserve">Tw4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</si>
</sst>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162360</xdr:colOff>
      <xdr:row>5</xdr:row>
      <xdr:rowOff>100440</xdr:rowOff>
    </xdr:from>
    <xdr:to>
      <xdr:col>8</xdr:col>
      <xdr:colOff>297720</xdr:colOff>
      <xdr:row>11</xdr:row>
      <xdr:rowOff>112680</xdr:rowOff>
    </xdr:to>
    <xdr:sp>
      <xdr:nvSpPr>
        <xdr:cNvPr id="0" name="Line 1"/>
        <xdr:cNvSpPr/>
      </xdr:nvSpPr>
      <xdr:spPr>
        <a:xfrm flipH="1" flipV="1">
          <a:off x="1354680" y="912960"/>
          <a:ext cx="5012280" cy="987840"/>
        </a:xfrm>
        <a:prstGeom prst="line">
          <a:avLst/>
        </a:prstGeom>
        <a:ln>
          <a:solidFill>
            <a:srgbClr val="3465a4"/>
          </a:solidFill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3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M23" activeCellId="0" sqref="M23"/>
    </sheetView>
  </sheetViews>
  <sheetFormatPr defaultRowHeight="12.8" zeroHeight="false" outlineLevelRow="0" outlineLevelCol="0"/>
  <cols>
    <col collapsed="false" customWidth="true" hidden="false" outlineLevel="0" max="1" min="1" style="0" width="5.38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B1" s="1" t="s">
        <v>0</v>
      </c>
    </row>
    <row r="2" customFormat="false" ht="12.8" hidden="false" customHeight="false" outlineLevel="0" collapsed="false">
      <c r="B2" s="1" t="s">
        <v>1</v>
      </c>
    </row>
    <row r="5" customFormat="false" ht="12.8" hidden="false" customHeight="false" outlineLevel="0" collapsed="false">
      <c r="B5" s="0" t="n">
        <v>1000</v>
      </c>
    </row>
    <row r="6" customFormat="false" ht="12.8" hidden="false" customHeight="false" outlineLevel="0" collapsed="false">
      <c r="B6" s="2" t="n">
        <v>988.681771459257</v>
      </c>
    </row>
    <row r="7" customFormat="false" ht="12.8" hidden="false" customHeight="false" outlineLevel="0" collapsed="false">
      <c r="B7" s="2" t="n">
        <v>805.97298057956</v>
      </c>
    </row>
    <row r="8" customFormat="false" ht="12.8" hidden="false" customHeight="false" outlineLevel="0" collapsed="false">
      <c r="B8" s="2" t="n">
        <v>676.629169276489</v>
      </c>
      <c r="F8" s="0" t="s">
        <v>2</v>
      </c>
    </row>
    <row r="9" customFormat="false" ht="12.8" hidden="false" customHeight="false" outlineLevel="0" collapsed="false">
      <c r="B9" s="2" t="n">
        <v>57.7274284691437</v>
      </c>
    </row>
    <row r="10" customFormat="false" ht="12.8" hidden="false" customHeight="false" outlineLevel="0" collapsed="false">
      <c r="B10" s="0" t="n">
        <v>20</v>
      </c>
    </row>
    <row r="14" customFormat="false" ht="12.8" hidden="false" customHeight="false" outlineLevel="0" collapsed="false">
      <c r="B14" s="3" t="n">
        <v>0</v>
      </c>
      <c r="C14" s="0" t="n">
        <f aca="false">B6/2+B7/2</f>
        <v>897.327376019409</v>
      </c>
      <c r="D14" s="0" t="n">
        <f aca="false">B14*C14*C14</f>
        <v>0</v>
      </c>
      <c r="F14" s="4" t="s">
        <v>3</v>
      </c>
      <c r="G14" s="0" t="n">
        <f aca="false">1/50</f>
        <v>0.02</v>
      </c>
      <c r="I14" s="2" t="n">
        <f aca="false">1000-G20/50</f>
        <v>988.68017966089</v>
      </c>
      <c r="J14" s="0" t="n">
        <f aca="false">I14-B6</f>
        <v>-0.00159179836703061</v>
      </c>
    </row>
    <row r="15" customFormat="false" ht="12.8" hidden="false" customHeight="false" outlineLevel="0" collapsed="false">
      <c r="B15" s="3" t="n">
        <v>0.0001</v>
      </c>
      <c r="C15" s="0" t="n">
        <f aca="false">C14</f>
        <v>897.327376019409</v>
      </c>
      <c r="D15" s="0" t="n">
        <f aca="false">B15*C15</f>
        <v>0.0897327376019409</v>
      </c>
      <c r="F15" s="0" t="s">
        <v>4</v>
      </c>
      <c r="G15" s="0" t="n">
        <f aca="false">0.1/D17</f>
        <v>0.322858993770678</v>
      </c>
      <c r="I15" s="2" t="n">
        <f aca="false">I14-G20*0.1/D17</f>
        <v>805.944889443395</v>
      </c>
      <c r="J15" s="0" t="n">
        <f aca="false">I15-B7</f>
        <v>-0.0280911361654717</v>
      </c>
    </row>
    <row r="16" customFormat="false" ht="12.8" hidden="false" customHeight="false" outlineLevel="0" collapsed="false">
      <c r="B16" s="3" t="n">
        <v>0.22</v>
      </c>
      <c r="D16" s="3" t="n">
        <f aca="false">B16</f>
        <v>0.22</v>
      </c>
      <c r="F16" s="0" t="s">
        <v>5</v>
      </c>
      <c r="G16" s="0" t="n">
        <f aca="false">0.03/D22</f>
        <v>0.228539412226609</v>
      </c>
      <c r="I16" s="2" t="n">
        <f aca="false">I15-G20*0.03/D22</f>
        <v>676.593635102844</v>
      </c>
      <c r="J16" s="0" t="n">
        <f aca="false">I16-B8</f>
        <v>-0.0355341736453738</v>
      </c>
    </row>
    <row r="17" customFormat="false" ht="12.8" hidden="false" customHeight="false" outlineLevel="0" collapsed="false">
      <c r="B17" s="1" t="s">
        <v>6</v>
      </c>
      <c r="C17" s="1"/>
      <c r="D17" s="1" t="n">
        <f aca="false">D14+D15+D16</f>
        <v>0.309732737601941</v>
      </c>
      <c r="F17" s="0" t="s">
        <v>7</v>
      </c>
      <c r="G17" s="0" t="n">
        <f aca="false">0.08/D27</f>
        <v>1.09341117102535</v>
      </c>
      <c r="I17" s="2" t="n">
        <f aca="false">I16-G20*0.08/D27</f>
        <v>57.7327344637</v>
      </c>
      <c r="J17" s="0" t="n">
        <f aca="false">I17-B9</f>
        <v>0.0053059945563092</v>
      </c>
    </row>
    <row r="18" customFormat="false" ht="12.8" hidden="false" customHeight="false" outlineLevel="0" collapsed="false">
      <c r="F18" s="4" t="s">
        <v>8</v>
      </c>
      <c r="G18" s="0" t="n">
        <f aca="false">1/15</f>
        <v>0.0666666666666667</v>
      </c>
      <c r="I18" s="0" t="n">
        <f aca="false">I17-G20/15</f>
        <v>20</v>
      </c>
      <c r="J18" s="0" t="n">
        <f aca="false">B10-I18</f>
        <v>0</v>
      </c>
    </row>
    <row r="19" customFormat="false" ht="12.8" hidden="false" customHeight="false" outlineLevel="0" collapsed="false">
      <c r="B19" s="3" t="n">
        <v>9.6E-008</v>
      </c>
      <c r="C19" s="0" t="n">
        <f aca="false">B7/2+B8/2</f>
        <v>741.301074928025</v>
      </c>
      <c r="D19" s="0" t="n">
        <f aca="false">B19*C19*C19</f>
        <v>0.0527546192341867</v>
      </c>
      <c r="F19" s="0" t="s">
        <v>9</v>
      </c>
      <c r="G19" s="0" t="n">
        <f aca="false">SUM(G14:G18)</f>
        <v>1.73147624368931</v>
      </c>
    </row>
    <row r="20" customFormat="false" ht="12.8" hidden="false" customHeight="false" outlineLevel="0" collapsed="false">
      <c r="B20" s="3" t="n">
        <v>4.44E-005</v>
      </c>
      <c r="C20" s="0" t="n">
        <f aca="false">C19</f>
        <v>741.301074928025</v>
      </c>
      <c r="D20" s="0" t="n">
        <f aca="false">B20*C20</f>
        <v>0.0329137677268043</v>
      </c>
      <c r="F20" s="0" t="s">
        <v>10</v>
      </c>
      <c r="G20" s="0" t="n">
        <f aca="false">1/G19*(B5-B10)</f>
        <v>565.9910169555</v>
      </c>
    </row>
    <row r="21" customFormat="false" ht="12.8" hidden="false" customHeight="false" outlineLevel="0" collapsed="false">
      <c r="B21" s="3" t="n">
        <v>0.0456</v>
      </c>
      <c r="D21" s="3" t="n">
        <f aca="false">B21</f>
        <v>0.0456</v>
      </c>
    </row>
    <row r="22" customFormat="false" ht="12.8" hidden="false" customHeight="false" outlineLevel="0" collapsed="false">
      <c r="B22" s="1" t="s">
        <v>11</v>
      </c>
      <c r="C22" s="1"/>
      <c r="D22" s="1" t="n">
        <f aca="false">D19+D20+D21</f>
        <v>0.131268386960991</v>
      </c>
      <c r="J22" s="0" t="n">
        <f aca="false">ABS(J14)</f>
        <v>0.00159179836703061</v>
      </c>
    </row>
    <row r="23" customFormat="false" ht="12.8" hidden="false" customHeight="false" outlineLevel="0" collapsed="false">
      <c r="J23" s="0" t="n">
        <f aca="false">ABS(J15)</f>
        <v>0.0280911361654717</v>
      </c>
    </row>
    <row r="24" customFormat="false" ht="12.8" hidden="false" customHeight="false" outlineLevel="0" collapsed="false">
      <c r="B24" s="3" t="n">
        <v>2.39E-007</v>
      </c>
      <c r="C24" s="0" t="n">
        <f aca="false">B8/2+B9/2</f>
        <v>367.178298872816</v>
      </c>
      <c r="D24" s="0" t="n">
        <f aca="false">B24*C24*C24</f>
        <v>0.0322219568559893</v>
      </c>
      <c r="J24" s="0" t="n">
        <f aca="false">ABS(J16)</f>
        <v>0.0355341736453738</v>
      </c>
    </row>
    <row r="25" customFormat="false" ht="12.8" hidden="false" customHeight="false" outlineLevel="0" collapsed="false">
      <c r="B25" s="3" t="n">
        <v>2E-005</v>
      </c>
      <c r="C25" s="0" t="n">
        <f aca="false">C24</f>
        <v>367.178298872816</v>
      </c>
      <c r="D25" s="0" t="n">
        <f aca="false">B25*C25</f>
        <v>0.00734356597745633</v>
      </c>
      <c r="J25" s="0" t="n">
        <f aca="false">ABS(J17)</f>
        <v>0.0053059945563092</v>
      </c>
    </row>
    <row r="26" customFormat="false" ht="12.8" hidden="false" customHeight="false" outlineLevel="0" collapsed="false">
      <c r="B26" s="3" t="n">
        <v>0.0336</v>
      </c>
      <c r="D26" s="3" t="n">
        <f aca="false">B26</f>
        <v>0.0336</v>
      </c>
      <c r="J26" s="0" t="n">
        <f aca="false">ABS(J18)</f>
        <v>0</v>
      </c>
      <c r="K26" s="0" t="s">
        <v>12</v>
      </c>
    </row>
    <row r="27" customFormat="false" ht="12.8" hidden="false" customHeight="false" outlineLevel="0" collapsed="false">
      <c r="B27" s="1" t="s">
        <v>13</v>
      </c>
      <c r="C27" s="1"/>
      <c r="D27" s="1" t="n">
        <f aca="false">D24+D25+D26</f>
        <v>0.0731655228334457</v>
      </c>
      <c r="J27" s="0" t="n">
        <f aca="false">SUM(J22:J26)</f>
        <v>0.0705231027341853</v>
      </c>
      <c r="K27" s="0" t="n">
        <v>0.1</v>
      </c>
      <c r="L27" s="5" t="str">
        <f aca="false">IF(J27&lt;K27,"Ok","Not Ok")</f>
        <v>Ok</v>
      </c>
    </row>
    <row r="31" customFormat="false" ht="12.8" hidden="false" customHeight="false" outlineLevel="0" collapsed="false">
      <c r="B31" s="6" t="s">
        <v>14</v>
      </c>
      <c r="C31" s="7"/>
      <c r="D31" s="7"/>
      <c r="E31" s="7"/>
      <c r="F31" s="7"/>
      <c r="G31" s="7"/>
    </row>
    <row r="32" customFormat="false" ht="12.8" hidden="false" customHeight="false" outlineLevel="0" collapsed="false">
      <c r="B32" s="7" t="s">
        <v>15</v>
      </c>
      <c r="C32" s="7" t="n">
        <v>0</v>
      </c>
      <c r="D32" s="7" t="n">
        <v>1</v>
      </c>
      <c r="E32" s="7" t="n">
        <v>2</v>
      </c>
      <c r="F32" s="7" t="n">
        <v>3</v>
      </c>
      <c r="G32" s="7" t="n">
        <v>4</v>
      </c>
    </row>
    <row r="33" customFormat="false" ht="12.8" hidden="false" customHeight="false" outlineLevel="0" collapsed="false">
      <c r="B33" s="7" t="s">
        <v>16</v>
      </c>
      <c r="C33" s="7" t="n">
        <v>950</v>
      </c>
      <c r="D33" s="8" t="n">
        <v>989.631079185104</v>
      </c>
      <c r="E33" s="7" t="n">
        <v>988.556156306196</v>
      </c>
      <c r="F33" s="7" t="n">
        <v>988.686314957232</v>
      </c>
      <c r="G33" s="7" t="n">
        <v>988.681771459257</v>
      </c>
    </row>
    <row r="34" customFormat="false" ht="12.8" hidden="false" customHeight="false" outlineLevel="0" collapsed="false">
      <c r="B34" s="7" t="s">
        <v>17</v>
      </c>
      <c r="C34" s="7" t="n">
        <v>750</v>
      </c>
      <c r="D34" s="8" t="n">
        <v>819.648770744179</v>
      </c>
      <c r="E34" s="7" t="n">
        <v>804.253886632616</v>
      </c>
      <c r="F34" s="7" t="n">
        <v>805.995662986264</v>
      </c>
      <c r="G34" s="7" t="n">
        <v>805.97298057956</v>
      </c>
    </row>
    <row r="35" customFormat="false" ht="12.8" hidden="false" customHeight="false" outlineLevel="0" collapsed="false">
      <c r="B35" s="7" t="s">
        <v>18</v>
      </c>
      <c r="C35" s="7" t="n">
        <v>600</v>
      </c>
      <c r="D35" s="8" t="n">
        <v>689.287684310984</v>
      </c>
      <c r="E35" s="7" t="n">
        <v>675.905698277456</v>
      </c>
      <c r="F35" s="7" t="n">
        <v>676.489669691407</v>
      </c>
      <c r="G35" s="7" t="n">
        <v>676.629169276489</v>
      </c>
    </row>
    <row r="36" customFormat="false" ht="12.8" hidden="false" customHeight="false" outlineLevel="0" collapsed="false">
      <c r="B36" s="7" t="s">
        <v>19</v>
      </c>
      <c r="C36" s="7" t="n">
        <v>50</v>
      </c>
      <c r="D36" s="8" t="n">
        <v>54.5630693829879</v>
      </c>
      <c r="E36" s="7" t="n">
        <v>58.1461456460133</v>
      </c>
      <c r="F36" s="7" t="n">
        <v>57.7122834758948</v>
      </c>
      <c r="G36" s="7" t="n">
        <v>57.7274284691437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LibreOffice/6.0.4.2$Linux_X86_64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2019-11-19T20:06:42Z</dcterms:created>
  <dc:creator/>
  <dc:description/>
  <dc:language>en-US</dc:language>
  <cp:lastModifiedBy/>
  <dcterms:modified xsi:type="dcterms:W3CDTF">2019-11-23T19:40:13Z</dcterms:modified>
  <cp:revision>4</cp:revision>
  <dc:subject/>
  <dc:title/>
</cp:coreProperties>
</file>